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1" l="1"/>
  <c r="X4" i="1" l="1"/>
  <c r="Q17" i="1" l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1" i="1"/>
  <c r="S2" i="1" l="1"/>
  <c r="T2" i="1" s="1"/>
  <c r="R2" i="1"/>
  <c r="S10" i="1"/>
  <c r="T10" i="1" s="1"/>
  <c r="R10" i="1"/>
  <c r="S3" i="1"/>
  <c r="T3" i="1" s="1"/>
  <c r="R3" i="1"/>
  <c r="S7" i="1"/>
  <c r="T7" i="1" s="1"/>
  <c r="R7" i="1"/>
  <c r="S15" i="1"/>
  <c r="T15" i="1" s="1"/>
  <c r="R15" i="1"/>
  <c r="S4" i="1"/>
  <c r="T4" i="1" s="1"/>
  <c r="R4" i="1"/>
  <c r="S8" i="1"/>
  <c r="T8" i="1" s="1"/>
  <c r="R8" i="1"/>
  <c r="S12" i="1"/>
  <c r="T12" i="1" s="1"/>
  <c r="R12" i="1"/>
  <c r="S16" i="1"/>
  <c r="T16" i="1" s="1"/>
  <c r="R16" i="1"/>
  <c r="S6" i="1"/>
  <c r="T6" i="1" s="1"/>
  <c r="R6" i="1"/>
  <c r="S14" i="1"/>
  <c r="T14" i="1" s="1"/>
  <c r="R14" i="1"/>
  <c r="S11" i="1"/>
  <c r="T11" i="1" s="1"/>
  <c r="R11" i="1"/>
  <c r="S5" i="1"/>
  <c r="T5" i="1" s="1"/>
  <c r="R5" i="1"/>
  <c r="S9" i="1"/>
  <c r="T9" i="1" s="1"/>
  <c r="R9" i="1"/>
  <c r="S13" i="1"/>
  <c r="T13" i="1" s="1"/>
  <c r="R13" i="1"/>
  <c r="S17" i="1"/>
  <c r="T17" i="1" s="1"/>
  <c r="R17" i="1"/>
  <c r="S1" i="1"/>
  <c r="T1" i="1" s="1"/>
  <c r="R1" i="1"/>
  <c r="W17" i="1" l="1"/>
  <c r="Y17" i="1"/>
  <c r="AA17" i="1"/>
  <c r="Z17" i="1"/>
  <c r="U17" i="1"/>
  <c r="V17" i="1"/>
  <c r="AA6" i="1"/>
  <c r="Z6" i="1"/>
  <c r="Y6" i="1"/>
  <c r="W6" i="1"/>
  <c r="V6" i="1"/>
  <c r="U6" i="1"/>
  <c r="Z4" i="1"/>
  <c r="Y4" i="1"/>
  <c r="AA4" i="1"/>
  <c r="W4" i="1"/>
  <c r="V4" i="1"/>
  <c r="U4" i="1"/>
  <c r="AA10" i="1"/>
  <c r="Z10" i="1"/>
  <c r="Y10" i="1"/>
  <c r="W10" i="1"/>
  <c r="V10" i="1"/>
  <c r="U10" i="1"/>
  <c r="W9" i="1"/>
  <c r="Y9" i="1"/>
  <c r="AA9" i="1"/>
  <c r="Z9" i="1"/>
  <c r="U9" i="1"/>
  <c r="V9" i="1"/>
  <c r="AA11" i="1"/>
  <c r="Z11" i="1"/>
  <c r="Y11" i="1"/>
  <c r="W11" i="1"/>
  <c r="V11" i="1"/>
  <c r="U11" i="1"/>
  <c r="Z12" i="1"/>
  <c r="Y12" i="1"/>
  <c r="AA12" i="1"/>
  <c r="W12" i="1"/>
  <c r="V12" i="1"/>
  <c r="U12" i="1"/>
  <c r="AA7" i="1"/>
  <c r="Z7" i="1"/>
  <c r="Y7" i="1"/>
  <c r="W7" i="1"/>
  <c r="V7" i="1"/>
  <c r="U7" i="1"/>
  <c r="W1" i="1"/>
  <c r="Y1" i="1"/>
  <c r="AA1" i="1"/>
  <c r="Z1" i="1"/>
  <c r="U1" i="1"/>
  <c r="V1" i="1"/>
  <c r="W13" i="1"/>
  <c r="Y13" i="1"/>
  <c r="AA13" i="1"/>
  <c r="Z13" i="1"/>
  <c r="U13" i="1"/>
  <c r="V13" i="1"/>
  <c r="W5" i="1"/>
  <c r="Y5" i="1"/>
  <c r="AA5" i="1"/>
  <c r="Z5" i="1"/>
  <c r="U5" i="1"/>
  <c r="V5" i="1"/>
  <c r="AA14" i="1"/>
  <c r="Z14" i="1"/>
  <c r="Y14" i="1"/>
  <c r="W14" i="1"/>
  <c r="V14" i="1"/>
  <c r="U14" i="1"/>
  <c r="Z16" i="1"/>
  <c r="Y16" i="1"/>
  <c r="AA16" i="1"/>
  <c r="W16" i="1"/>
  <c r="V16" i="1"/>
  <c r="U16" i="1"/>
  <c r="Z8" i="1"/>
  <c r="Y8" i="1"/>
  <c r="AA8" i="1"/>
  <c r="W8" i="1"/>
  <c r="V8" i="1"/>
  <c r="U8" i="1"/>
  <c r="AA15" i="1"/>
  <c r="Z15" i="1"/>
  <c r="Y15" i="1"/>
  <c r="W15" i="1"/>
  <c r="V15" i="1"/>
  <c r="U15" i="1"/>
  <c r="AA3" i="1"/>
  <c r="Z3" i="1"/>
  <c r="Y3" i="1"/>
  <c r="W3" i="1"/>
  <c r="V3" i="1"/>
  <c r="U3" i="1"/>
  <c r="AA2" i="1"/>
  <c r="Z2" i="1"/>
  <c r="Y2" i="1"/>
  <c r="W2" i="1"/>
  <c r="V2" i="1"/>
  <c r="U2" i="1"/>
</calcChain>
</file>

<file path=xl/sharedStrings.xml><?xml version="1.0" encoding="utf-8"?>
<sst xmlns="http://schemas.openxmlformats.org/spreadsheetml/2006/main" count="6" uniqueCount="6">
  <si>
    <t>Evap.</t>
  </si>
  <si>
    <t>Soil M. (today) ==&gt;</t>
  </si>
  <si>
    <t>Precip ==&gt;</t>
  </si>
  <si>
    <t>A.G.T.</t>
  </si>
  <si>
    <t>Soil M. (today) = 30% ==&gt;</t>
  </si>
  <si>
    <t>Soil M. (today) = 27%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</si>
</sst>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Annual Ground Temperature v. Evaporation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intercept val="0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Sheet1!$A$1:$A$3</c:f>
              <c:numCache>
                <c:formatCode>General</c:formatCode>
                <c:ptCount val="3"/>
                <c:pt idx="0">
                  <c:v>285.14999999999998</c:v>
                </c:pt>
                <c:pt idx="1">
                  <c:v>304.14999999999998</c:v>
                </c:pt>
                <c:pt idx="2">
                  <c:v>0</c:v>
                </c:pt>
              </c:numCache>
            </c:numRef>
          </c:xVal>
          <c:yVal>
            <c:numRef>
              <c:f>Sheet1!$C$1:$C$3</c:f>
              <c:numCache>
                <c:formatCode>General</c:formatCode>
                <c:ptCount val="3"/>
                <c:pt idx="0">
                  <c:v>1330</c:v>
                </c:pt>
                <c:pt idx="1">
                  <c:v>1507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14-4B76-ADC5-BB7EB3FAE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015263"/>
        <c:axId val="1581017759"/>
      </c:scatterChart>
      <c:valAx>
        <c:axId val="158101526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017759"/>
        <c:crosses val="autoZero"/>
        <c:crossBetween val="midCat"/>
      </c:valAx>
      <c:valAx>
        <c:axId val="158101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0152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Annual Precipitation = 1900 mm yr</a:t>
            </a:r>
            <a:r>
              <a:rPr lang="en-US" sz="2000" baseline="30000"/>
              <a:t>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Evap [mm/yr]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Sheet1!$T$1:$T$17</c:f>
              <c:numCache>
                <c:formatCode>General</c:formatCode>
                <c:ptCount val="17"/>
                <c:pt idx="0">
                  <c:v>978.28849424999976</c:v>
                </c:pt>
                <c:pt idx="1">
                  <c:v>1017.3889442499997</c:v>
                </c:pt>
                <c:pt idx="2">
                  <c:v>1057.2543942499997</c:v>
                </c:pt>
                <c:pt idx="3">
                  <c:v>1097.8848442499998</c:v>
                </c:pt>
                <c:pt idx="4">
                  <c:v>1139.2802942499998</c:v>
                </c:pt>
                <c:pt idx="5">
                  <c:v>1181.4407442499996</c:v>
                </c:pt>
                <c:pt idx="6">
                  <c:v>1224.3661942499998</c:v>
                </c:pt>
                <c:pt idx="7">
                  <c:v>1268.0566442499999</c:v>
                </c:pt>
                <c:pt idx="8">
                  <c:v>1312.5120942499996</c:v>
                </c:pt>
                <c:pt idx="9">
                  <c:v>1357.7325442499998</c:v>
                </c:pt>
                <c:pt idx="10">
                  <c:v>1403.7179942499997</c:v>
                </c:pt>
                <c:pt idx="11">
                  <c:v>1450.4684442499997</c:v>
                </c:pt>
                <c:pt idx="12">
                  <c:v>1497.9838942499998</c:v>
                </c:pt>
                <c:pt idx="13">
                  <c:v>1546.2643442499998</c:v>
                </c:pt>
                <c:pt idx="14">
                  <c:v>1595.3097942499996</c:v>
                </c:pt>
                <c:pt idx="15">
                  <c:v>1645.1202442499998</c:v>
                </c:pt>
                <c:pt idx="16">
                  <c:v>1695.6956942499999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7-4456-91EA-E19649D2D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413791"/>
        <c:axId val="470417535"/>
      </c:scatterChart>
      <c:scatterChart>
        <c:scatterStyle val="lineMarker"/>
        <c:varyColors val="0"/>
        <c:ser>
          <c:idx val="1"/>
          <c:order val="1"/>
          <c:tx>
            <c:v>Soil M [%]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Sheet1!$U$1:$U$17</c:f>
              <c:numCache>
                <c:formatCode>General</c:formatCode>
                <c:ptCount val="17"/>
                <c:pt idx="0">
                  <c:v>48.511131881578955</c:v>
                </c:pt>
                <c:pt idx="1">
                  <c:v>46.453213460526328</c:v>
                </c:pt>
                <c:pt idx="2">
                  <c:v>44.355031881578959</c:v>
                </c:pt>
                <c:pt idx="3">
                  <c:v>42.216587144736849</c:v>
                </c:pt>
                <c:pt idx="4">
                  <c:v>40.03787925000001</c:v>
                </c:pt>
                <c:pt idx="5">
                  <c:v>37.818908197368437</c:v>
                </c:pt>
                <c:pt idx="6">
                  <c:v>35.559673986842114</c:v>
                </c:pt>
                <c:pt idx="7">
                  <c:v>33.260176618421056</c:v>
                </c:pt>
                <c:pt idx="8">
                  <c:v>30.920416092105285</c:v>
                </c:pt>
                <c:pt idx="9">
                  <c:v>28.540392407894746</c:v>
                </c:pt>
                <c:pt idx="10">
                  <c:v>26.120105565789487</c:v>
                </c:pt>
                <c:pt idx="11">
                  <c:v>23.659555565789486</c:v>
                </c:pt>
                <c:pt idx="12">
                  <c:v>21.158742407894746</c:v>
                </c:pt>
                <c:pt idx="13">
                  <c:v>18.617666092105274</c:v>
                </c:pt>
                <c:pt idx="14">
                  <c:v>16.036326618421072</c:v>
                </c:pt>
                <c:pt idx="15">
                  <c:v>13.414723986842114</c:v>
                </c:pt>
                <c:pt idx="16">
                  <c:v>10.752858197368427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E7-4456-91EA-E19649D2D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679775"/>
        <c:axId val="1493931503"/>
      </c:scatterChart>
      <c:valAx>
        <c:axId val="470413791"/>
        <c:scaling>
          <c:orientation val="minMax"/>
          <c:max val="5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Annual Ground</a:t>
                </a:r>
                <a:r>
                  <a:rPr lang="en-US" sz="1800" baseline="0"/>
                  <a:t> Temperature [</a:t>
                </a:r>
                <a:r>
                  <a:rPr lang="en-US" sz="1800" baseline="30000"/>
                  <a:t>o</a:t>
                </a:r>
                <a:r>
                  <a:rPr lang="en-US" sz="1800" baseline="0"/>
                  <a:t>C]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7535"/>
        <c:crossesAt val="-30"/>
        <c:crossBetween val="midCat"/>
        <c:majorUnit val="10"/>
      </c:valAx>
      <c:valAx>
        <c:axId val="470417535"/>
        <c:scaling>
          <c:orientation val="minMax"/>
          <c:max val="1700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3791"/>
        <c:crossesAt val="-30"/>
        <c:crossBetween val="midCat"/>
      </c:valAx>
      <c:valAx>
        <c:axId val="1493931503"/>
        <c:scaling>
          <c:orientation val="minMax"/>
          <c:max val="90"/>
          <c:min val="-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679775"/>
        <c:crosses val="max"/>
        <c:crossBetween val="midCat"/>
      </c:valAx>
      <c:valAx>
        <c:axId val="1553679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931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Annual Precipitation = 1200 mm yr</a:t>
            </a:r>
            <a:r>
              <a:rPr lang="en-US" sz="2000" baseline="30000"/>
              <a:t>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Evap [mm/yr]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Sheet1!$T$1:$T$17</c:f>
              <c:numCache>
                <c:formatCode>General</c:formatCode>
                <c:ptCount val="17"/>
                <c:pt idx="0">
                  <c:v>978.28849424999976</c:v>
                </c:pt>
                <c:pt idx="1">
                  <c:v>1017.3889442499997</c:v>
                </c:pt>
                <c:pt idx="2">
                  <c:v>1057.2543942499997</c:v>
                </c:pt>
                <c:pt idx="3">
                  <c:v>1097.8848442499998</c:v>
                </c:pt>
                <c:pt idx="4">
                  <c:v>1139.2802942499998</c:v>
                </c:pt>
                <c:pt idx="5">
                  <c:v>1181.4407442499996</c:v>
                </c:pt>
                <c:pt idx="6">
                  <c:v>1224.3661942499998</c:v>
                </c:pt>
                <c:pt idx="7">
                  <c:v>1268.0566442499999</c:v>
                </c:pt>
                <c:pt idx="8">
                  <c:v>1312.5120942499996</c:v>
                </c:pt>
                <c:pt idx="9">
                  <c:v>1357.7325442499998</c:v>
                </c:pt>
                <c:pt idx="10">
                  <c:v>1403.7179942499997</c:v>
                </c:pt>
                <c:pt idx="11">
                  <c:v>1450.4684442499997</c:v>
                </c:pt>
                <c:pt idx="12">
                  <c:v>1497.9838942499998</c:v>
                </c:pt>
                <c:pt idx="13">
                  <c:v>1546.2643442499998</c:v>
                </c:pt>
                <c:pt idx="14">
                  <c:v>1595.3097942499996</c:v>
                </c:pt>
                <c:pt idx="15">
                  <c:v>1645.1202442499998</c:v>
                </c:pt>
                <c:pt idx="16">
                  <c:v>1695.6956942499999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47-4577-8202-F8853665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413791"/>
        <c:axId val="470417535"/>
      </c:scatterChart>
      <c:scatterChart>
        <c:scatterStyle val="lineMarker"/>
        <c:varyColors val="0"/>
        <c:ser>
          <c:idx val="1"/>
          <c:order val="1"/>
          <c:tx>
            <c:v>Soil M [%]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Sheet1!$V$1:$V$17</c:f>
              <c:numCache>
                <c:formatCode>General</c:formatCode>
                <c:ptCount val="17"/>
                <c:pt idx="0">
                  <c:v>11.669026618421064</c:v>
                </c:pt>
                <c:pt idx="1">
                  <c:v>9.6111081973684378</c:v>
                </c:pt>
                <c:pt idx="2">
                  <c:v>7.5129266184210692</c:v>
                </c:pt>
                <c:pt idx="3">
                  <c:v>5.3744818815789586</c:v>
                </c:pt>
                <c:pt idx="4">
                  <c:v>3.1957739868421173</c:v>
                </c:pt>
                <c:pt idx="5">
                  <c:v>0.97680293421054598</c:v>
                </c:pt>
                <c:pt idx="6">
                  <c:v>-1.2824312763157792</c:v>
                </c:pt>
                <c:pt idx="7">
                  <c:v>-3.5819286447368346</c:v>
                </c:pt>
                <c:pt idx="8">
                  <c:v>-5.9216891710526083</c:v>
                </c:pt>
                <c:pt idx="9">
                  <c:v>-8.3017128552631476</c:v>
                </c:pt>
                <c:pt idx="10">
                  <c:v>-10.721999697368405</c:v>
                </c:pt>
                <c:pt idx="11">
                  <c:v>-13.182549697368406</c:v>
                </c:pt>
                <c:pt idx="12">
                  <c:v>-15.683362855263148</c:v>
                </c:pt>
                <c:pt idx="13">
                  <c:v>-18.224439171052619</c:v>
                </c:pt>
                <c:pt idx="14">
                  <c:v>-20.805778644736822</c:v>
                </c:pt>
                <c:pt idx="15">
                  <c:v>-23.427381276315778</c:v>
                </c:pt>
                <c:pt idx="16">
                  <c:v>-26.089247065789465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47-4577-8202-F8853665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679775"/>
        <c:axId val="1493931503"/>
      </c:scatterChart>
      <c:valAx>
        <c:axId val="470413791"/>
        <c:scaling>
          <c:orientation val="minMax"/>
          <c:max val="5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Annual Ground</a:t>
                </a:r>
                <a:r>
                  <a:rPr lang="en-US" sz="1800" baseline="0"/>
                  <a:t> Temperature [</a:t>
                </a:r>
                <a:r>
                  <a:rPr lang="en-US" sz="1800" baseline="30000"/>
                  <a:t>o</a:t>
                </a:r>
                <a:r>
                  <a:rPr lang="en-US" sz="1800" baseline="0"/>
                  <a:t>C]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7535"/>
        <c:crossesAt val="-30"/>
        <c:crossBetween val="midCat"/>
        <c:majorUnit val="10"/>
      </c:valAx>
      <c:valAx>
        <c:axId val="470417535"/>
        <c:scaling>
          <c:orientation val="minMax"/>
          <c:max val="1700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3791"/>
        <c:crossesAt val="-30"/>
        <c:crossBetween val="midCat"/>
      </c:valAx>
      <c:valAx>
        <c:axId val="1493931503"/>
        <c:scaling>
          <c:orientation val="minMax"/>
          <c:max val="90"/>
          <c:min val="-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679775"/>
        <c:crosses val="max"/>
        <c:crossBetween val="midCat"/>
      </c:valAx>
      <c:valAx>
        <c:axId val="1553679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931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Annual Precipitation = 2600 mm yr</a:t>
            </a:r>
            <a:r>
              <a:rPr lang="en-US" sz="2000" baseline="30000"/>
              <a:t>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Evap [mm/yr]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Sheet1!$T$1:$T$17</c:f>
              <c:numCache>
                <c:formatCode>General</c:formatCode>
                <c:ptCount val="17"/>
                <c:pt idx="0">
                  <c:v>978.28849424999976</c:v>
                </c:pt>
                <c:pt idx="1">
                  <c:v>1017.3889442499997</c:v>
                </c:pt>
                <c:pt idx="2">
                  <c:v>1057.2543942499997</c:v>
                </c:pt>
                <c:pt idx="3">
                  <c:v>1097.8848442499998</c:v>
                </c:pt>
                <c:pt idx="4">
                  <c:v>1139.2802942499998</c:v>
                </c:pt>
                <c:pt idx="5">
                  <c:v>1181.4407442499996</c:v>
                </c:pt>
                <c:pt idx="6">
                  <c:v>1224.3661942499998</c:v>
                </c:pt>
                <c:pt idx="7">
                  <c:v>1268.0566442499999</c:v>
                </c:pt>
                <c:pt idx="8">
                  <c:v>1312.5120942499996</c:v>
                </c:pt>
                <c:pt idx="9">
                  <c:v>1357.7325442499998</c:v>
                </c:pt>
                <c:pt idx="10">
                  <c:v>1403.7179942499997</c:v>
                </c:pt>
                <c:pt idx="11">
                  <c:v>1450.4684442499997</c:v>
                </c:pt>
                <c:pt idx="12">
                  <c:v>1497.9838942499998</c:v>
                </c:pt>
                <c:pt idx="13">
                  <c:v>1546.2643442499998</c:v>
                </c:pt>
                <c:pt idx="14">
                  <c:v>1595.3097942499996</c:v>
                </c:pt>
                <c:pt idx="15">
                  <c:v>1645.1202442499998</c:v>
                </c:pt>
                <c:pt idx="16">
                  <c:v>1695.6956942499999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B-420A-AF82-BDD3F1FFB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413791"/>
        <c:axId val="470417535"/>
      </c:scatterChart>
      <c:scatterChart>
        <c:scatterStyle val="lineMarker"/>
        <c:varyColors val="0"/>
        <c:ser>
          <c:idx val="1"/>
          <c:order val="1"/>
          <c:tx>
            <c:v>Soil M [%]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Sheet1!$W$1:$W$17</c:f>
              <c:numCache>
                <c:formatCode>General</c:formatCode>
                <c:ptCount val="17"/>
                <c:pt idx="0">
                  <c:v>85.353237144736852</c:v>
                </c:pt>
                <c:pt idx="1">
                  <c:v>83.295318723684218</c:v>
                </c:pt>
                <c:pt idx="2">
                  <c:v>81.197137144736857</c:v>
                </c:pt>
                <c:pt idx="3">
                  <c:v>79.058692407894739</c:v>
                </c:pt>
                <c:pt idx="4">
                  <c:v>76.879984513157908</c:v>
                </c:pt>
                <c:pt idx="5">
                  <c:v>74.661013460526334</c:v>
                </c:pt>
                <c:pt idx="6">
                  <c:v>72.401779250000004</c:v>
                </c:pt>
                <c:pt idx="7">
                  <c:v>70.102281881578946</c:v>
                </c:pt>
                <c:pt idx="8">
                  <c:v>67.762521355263175</c:v>
                </c:pt>
                <c:pt idx="9">
                  <c:v>65.382497671052633</c:v>
                </c:pt>
                <c:pt idx="10">
                  <c:v>62.962210828947377</c:v>
                </c:pt>
                <c:pt idx="11">
                  <c:v>60.501660828947379</c:v>
                </c:pt>
                <c:pt idx="12">
                  <c:v>58.000847671052639</c:v>
                </c:pt>
                <c:pt idx="13">
                  <c:v>55.459771355263165</c:v>
                </c:pt>
                <c:pt idx="14">
                  <c:v>52.878431881578962</c:v>
                </c:pt>
                <c:pt idx="15">
                  <c:v>50.25682925000001</c:v>
                </c:pt>
                <c:pt idx="16">
                  <c:v>47.594963460526323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B-420A-AF82-BDD3F1FFB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679775"/>
        <c:axId val="1493931503"/>
      </c:scatterChart>
      <c:valAx>
        <c:axId val="470413791"/>
        <c:scaling>
          <c:orientation val="minMax"/>
          <c:max val="5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Annual Ground</a:t>
                </a:r>
                <a:r>
                  <a:rPr lang="en-US" sz="1800" baseline="0"/>
                  <a:t> Temperature [</a:t>
                </a:r>
                <a:r>
                  <a:rPr lang="en-US" sz="1800" baseline="30000"/>
                  <a:t>o</a:t>
                </a:r>
                <a:r>
                  <a:rPr lang="en-US" sz="1800" baseline="0"/>
                  <a:t>C]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7535"/>
        <c:crossesAt val="-30"/>
        <c:crossBetween val="midCat"/>
        <c:majorUnit val="10"/>
      </c:valAx>
      <c:valAx>
        <c:axId val="470417535"/>
        <c:scaling>
          <c:orientation val="minMax"/>
          <c:max val="1700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3791"/>
        <c:crossesAt val="-30"/>
        <c:crossBetween val="midCat"/>
      </c:valAx>
      <c:valAx>
        <c:axId val="1493931503"/>
        <c:scaling>
          <c:orientation val="minMax"/>
          <c:max val="90"/>
          <c:min val="-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679775"/>
        <c:crosses val="max"/>
        <c:crossBetween val="midCat"/>
      </c:valAx>
      <c:valAx>
        <c:axId val="1553679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931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Annual Precipitation = 2600 mm yr</a:t>
            </a:r>
            <a:r>
              <a:rPr lang="en-US" sz="2000" baseline="30000"/>
              <a:t>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Evap [mm/yr]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Sheet1!$T$1:$T$17</c:f>
              <c:numCache>
                <c:formatCode>General</c:formatCode>
                <c:ptCount val="17"/>
                <c:pt idx="0">
                  <c:v>978.28849424999976</c:v>
                </c:pt>
                <c:pt idx="1">
                  <c:v>1017.3889442499997</c:v>
                </c:pt>
                <c:pt idx="2">
                  <c:v>1057.2543942499997</c:v>
                </c:pt>
                <c:pt idx="3">
                  <c:v>1097.8848442499998</c:v>
                </c:pt>
                <c:pt idx="4">
                  <c:v>1139.2802942499998</c:v>
                </c:pt>
                <c:pt idx="5">
                  <c:v>1181.4407442499996</c:v>
                </c:pt>
                <c:pt idx="6">
                  <c:v>1224.3661942499998</c:v>
                </c:pt>
                <c:pt idx="7">
                  <c:v>1268.0566442499999</c:v>
                </c:pt>
                <c:pt idx="8">
                  <c:v>1312.5120942499996</c:v>
                </c:pt>
                <c:pt idx="9">
                  <c:v>1357.7325442499998</c:v>
                </c:pt>
                <c:pt idx="10">
                  <c:v>1403.7179942499997</c:v>
                </c:pt>
                <c:pt idx="11">
                  <c:v>1450.4684442499997</c:v>
                </c:pt>
                <c:pt idx="12">
                  <c:v>1497.9838942499998</c:v>
                </c:pt>
                <c:pt idx="13">
                  <c:v>1546.2643442499998</c:v>
                </c:pt>
                <c:pt idx="14">
                  <c:v>1595.3097942499996</c:v>
                </c:pt>
                <c:pt idx="15">
                  <c:v>1645.1202442499998</c:v>
                </c:pt>
                <c:pt idx="16">
                  <c:v>1695.6956942499999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FE-4383-87F3-7C3390065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413791"/>
        <c:axId val="470417535"/>
      </c:scatterChart>
      <c:scatterChart>
        <c:scatterStyle val="lineMarker"/>
        <c:varyColors val="0"/>
        <c:ser>
          <c:idx val="1"/>
          <c:order val="1"/>
          <c:tx>
            <c:v>Soil M [%]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Sheet1!$AA$1:$AA$17</c:f>
              <c:numCache>
                <c:formatCode>General</c:formatCode>
                <c:ptCount val="17"/>
                <c:pt idx="0">
                  <c:v>76.817913430263175</c:v>
                </c:pt>
                <c:pt idx="1">
                  <c:v>74.965786851315812</c:v>
                </c:pt>
                <c:pt idx="2">
                  <c:v>73.077423430263181</c:v>
                </c:pt>
                <c:pt idx="3">
                  <c:v>71.152823167105282</c:v>
                </c:pt>
                <c:pt idx="4">
                  <c:v>69.191986061842115</c:v>
                </c:pt>
                <c:pt idx="5">
                  <c:v>67.194912114473709</c:v>
                </c:pt>
                <c:pt idx="6">
                  <c:v>65.161601325000007</c:v>
                </c:pt>
                <c:pt idx="7">
                  <c:v>63.092053693421065</c:v>
                </c:pt>
                <c:pt idx="8">
                  <c:v>60.986269219736862</c:v>
                </c:pt>
                <c:pt idx="9">
                  <c:v>58.844247903947377</c:v>
                </c:pt>
                <c:pt idx="10">
                  <c:v>56.665989746052645</c:v>
                </c:pt>
                <c:pt idx="11">
                  <c:v>54.451494746052646</c:v>
                </c:pt>
                <c:pt idx="12">
                  <c:v>52.200762903947378</c:v>
                </c:pt>
                <c:pt idx="13">
                  <c:v>49.91379421973685</c:v>
                </c:pt>
                <c:pt idx="14">
                  <c:v>47.590588693421068</c:v>
                </c:pt>
                <c:pt idx="15">
                  <c:v>45.231146325000012</c:v>
                </c:pt>
                <c:pt idx="16">
                  <c:v>42.835467114473694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FE-4383-87F3-7C3390065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679775"/>
        <c:axId val="1493931503"/>
      </c:scatterChart>
      <c:valAx>
        <c:axId val="470413791"/>
        <c:scaling>
          <c:orientation val="minMax"/>
          <c:max val="5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Annual Ground</a:t>
                </a:r>
                <a:r>
                  <a:rPr lang="en-US" sz="1800" baseline="0"/>
                  <a:t> Temperature [</a:t>
                </a:r>
                <a:r>
                  <a:rPr lang="en-US" sz="1800" baseline="30000"/>
                  <a:t>o</a:t>
                </a:r>
                <a:r>
                  <a:rPr lang="en-US" sz="1800" baseline="0"/>
                  <a:t>C]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7535"/>
        <c:crossesAt val="-30"/>
        <c:crossBetween val="midCat"/>
        <c:majorUnit val="10"/>
      </c:valAx>
      <c:valAx>
        <c:axId val="470417535"/>
        <c:scaling>
          <c:orientation val="minMax"/>
          <c:max val="1700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3791"/>
        <c:crossesAt val="-30"/>
        <c:crossBetween val="midCat"/>
      </c:valAx>
      <c:valAx>
        <c:axId val="1493931503"/>
        <c:scaling>
          <c:orientation val="minMax"/>
          <c:max val="90"/>
          <c:min val="-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679775"/>
        <c:crosses val="max"/>
        <c:crossBetween val="midCat"/>
      </c:valAx>
      <c:valAx>
        <c:axId val="1553679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931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Annual Precipitation = 1200 mm yr</a:t>
            </a:r>
            <a:r>
              <a:rPr lang="en-US" sz="2000" baseline="30000"/>
              <a:t>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Evap [mm/yr]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Sheet1!$T$1:$T$17</c:f>
              <c:numCache>
                <c:formatCode>General</c:formatCode>
                <c:ptCount val="17"/>
                <c:pt idx="0">
                  <c:v>978.28849424999976</c:v>
                </c:pt>
                <c:pt idx="1">
                  <c:v>1017.3889442499997</c:v>
                </c:pt>
                <c:pt idx="2">
                  <c:v>1057.2543942499997</c:v>
                </c:pt>
                <c:pt idx="3">
                  <c:v>1097.8848442499998</c:v>
                </c:pt>
                <c:pt idx="4">
                  <c:v>1139.2802942499998</c:v>
                </c:pt>
                <c:pt idx="5">
                  <c:v>1181.4407442499996</c:v>
                </c:pt>
                <c:pt idx="6">
                  <c:v>1224.3661942499998</c:v>
                </c:pt>
                <c:pt idx="7">
                  <c:v>1268.0566442499999</c:v>
                </c:pt>
                <c:pt idx="8">
                  <c:v>1312.5120942499996</c:v>
                </c:pt>
                <c:pt idx="9">
                  <c:v>1357.7325442499998</c:v>
                </c:pt>
                <c:pt idx="10">
                  <c:v>1403.7179942499997</c:v>
                </c:pt>
                <c:pt idx="11">
                  <c:v>1450.4684442499997</c:v>
                </c:pt>
                <c:pt idx="12">
                  <c:v>1497.9838942499998</c:v>
                </c:pt>
                <c:pt idx="13">
                  <c:v>1546.2643442499998</c:v>
                </c:pt>
                <c:pt idx="14">
                  <c:v>1595.3097942499996</c:v>
                </c:pt>
                <c:pt idx="15">
                  <c:v>1645.1202442499998</c:v>
                </c:pt>
                <c:pt idx="16">
                  <c:v>1695.6956942499999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26-4291-A1A8-008C5C33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413791"/>
        <c:axId val="470417535"/>
      </c:scatterChart>
      <c:scatterChart>
        <c:scatterStyle val="lineMarker"/>
        <c:varyColors val="0"/>
        <c:ser>
          <c:idx val="1"/>
          <c:order val="1"/>
          <c:tx>
            <c:v>Soil M [%]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Sheet1!$Z$1:$Z$17</c:f>
              <c:numCache>
                <c:formatCode>General</c:formatCode>
                <c:ptCount val="17"/>
                <c:pt idx="0">
                  <c:v>10.502123956578959</c:v>
                </c:pt>
                <c:pt idx="1">
                  <c:v>8.6499973776315944</c:v>
                </c:pt>
                <c:pt idx="2">
                  <c:v>6.7616339565789625</c:v>
                </c:pt>
                <c:pt idx="3">
                  <c:v>4.8370336934210627</c:v>
                </c:pt>
                <c:pt idx="4">
                  <c:v>2.8761965881579057</c:v>
                </c:pt>
                <c:pt idx="5">
                  <c:v>0.87912264078949143</c:v>
                </c:pt>
                <c:pt idx="6">
                  <c:v>-1.1541881486842014</c:v>
                </c:pt>
                <c:pt idx="7">
                  <c:v>-3.2237357802631514</c:v>
                </c:pt>
                <c:pt idx="8">
                  <c:v>-5.3295202539473481</c:v>
                </c:pt>
                <c:pt idx="9">
                  <c:v>-7.4715415697368339</c:v>
                </c:pt>
                <c:pt idx="10">
                  <c:v>-9.6497997276315655</c:v>
                </c:pt>
                <c:pt idx="11">
                  <c:v>-11.864294727631567</c:v>
                </c:pt>
                <c:pt idx="12">
                  <c:v>-14.115026569736834</c:v>
                </c:pt>
                <c:pt idx="13">
                  <c:v>-16.401995253947359</c:v>
                </c:pt>
                <c:pt idx="14">
                  <c:v>-18.72520078026314</c:v>
                </c:pt>
                <c:pt idx="15">
                  <c:v>-21.084643148684201</c:v>
                </c:pt>
                <c:pt idx="16">
                  <c:v>-23.480322359210522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26-4291-A1A8-008C5C33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679775"/>
        <c:axId val="1493931503"/>
      </c:scatterChart>
      <c:valAx>
        <c:axId val="470413791"/>
        <c:scaling>
          <c:orientation val="minMax"/>
          <c:max val="5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Annual Ground</a:t>
                </a:r>
                <a:r>
                  <a:rPr lang="en-US" sz="1800" baseline="0"/>
                  <a:t> Temperature [</a:t>
                </a:r>
                <a:r>
                  <a:rPr lang="en-US" sz="1800" baseline="30000"/>
                  <a:t>o</a:t>
                </a:r>
                <a:r>
                  <a:rPr lang="en-US" sz="1800" baseline="0"/>
                  <a:t>C]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7535"/>
        <c:crossesAt val="-30"/>
        <c:crossBetween val="midCat"/>
        <c:majorUnit val="10"/>
      </c:valAx>
      <c:valAx>
        <c:axId val="470417535"/>
        <c:scaling>
          <c:orientation val="minMax"/>
          <c:max val="1700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3791"/>
        <c:crossesAt val="-30"/>
        <c:crossBetween val="midCat"/>
      </c:valAx>
      <c:valAx>
        <c:axId val="1493931503"/>
        <c:scaling>
          <c:orientation val="minMax"/>
          <c:max val="90"/>
          <c:min val="-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679775"/>
        <c:crosses val="max"/>
        <c:crossBetween val="midCat"/>
      </c:valAx>
      <c:valAx>
        <c:axId val="1553679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931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Annual Precipitation = 1900 mm yr</a:t>
            </a:r>
            <a:r>
              <a:rPr lang="en-US" sz="2000" baseline="30000"/>
              <a:t>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Evap [mm/yr]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Sheet1!$T$1:$T$17</c:f>
              <c:numCache>
                <c:formatCode>General</c:formatCode>
                <c:ptCount val="17"/>
                <c:pt idx="0">
                  <c:v>978.28849424999976</c:v>
                </c:pt>
                <c:pt idx="1">
                  <c:v>1017.3889442499997</c:v>
                </c:pt>
                <c:pt idx="2">
                  <c:v>1057.2543942499997</c:v>
                </c:pt>
                <c:pt idx="3">
                  <c:v>1097.8848442499998</c:v>
                </c:pt>
                <c:pt idx="4">
                  <c:v>1139.2802942499998</c:v>
                </c:pt>
                <c:pt idx="5">
                  <c:v>1181.4407442499996</c:v>
                </c:pt>
                <c:pt idx="6">
                  <c:v>1224.3661942499998</c:v>
                </c:pt>
                <c:pt idx="7">
                  <c:v>1268.0566442499999</c:v>
                </c:pt>
                <c:pt idx="8">
                  <c:v>1312.5120942499996</c:v>
                </c:pt>
                <c:pt idx="9">
                  <c:v>1357.7325442499998</c:v>
                </c:pt>
                <c:pt idx="10">
                  <c:v>1403.7179942499997</c:v>
                </c:pt>
                <c:pt idx="11">
                  <c:v>1450.4684442499997</c:v>
                </c:pt>
                <c:pt idx="12">
                  <c:v>1497.9838942499998</c:v>
                </c:pt>
                <c:pt idx="13">
                  <c:v>1546.2643442499998</c:v>
                </c:pt>
                <c:pt idx="14">
                  <c:v>1595.3097942499996</c:v>
                </c:pt>
                <c:pt idx="15">
                  <c:v>1645.1202442499998</c:v>
                </c:pt>
                <c:pt idx="16">
                  <c:v>1695.6956942499999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75-4F31-86A0-6D1A375ED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413791"/>
        <c:axId val="470417535"/>
      </c:scatterChart>
      <c:scatterChart>
        <c:scatterStyle val="lineMarker"/>
        <c:varyColors val="0"/>
        <c:ser>
          <c:idx val="1"/>
          <c:order val="1"/>
          <c:tx>
            <c:v>Soil M [%]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Sheet1!$Q$1:$Q$17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Sheet1!$Y$1:$Y$17</c:f>
              <c:numCache>
                <c:formatCode>General</c:formatCode>
                <c:ptCount val="17"/>
                <c:pt idx="0">
                  <c:v>43.660018693421065</c:v>
                </c:pt>
                <c:pt idx="1">
                  <c:v>41.807892114473702</c:v>
                </c:pt>
                <c:pt idx="2">
                  <c:v>39.919528693421071</c:v>
                </c:pt>
                <c:pt idx="3">
                  <c:v>37.994928430263172</c:v>
                </c:pt>
                <c:pt idx="4">
                  <c:v>36.034091325000013</c:v>
                </c:pt>
                <c:pt idx="5">
                  <c:v>34.037017377631599</c:v>
                </c:pt>
                <c:pt idx="6">
                  <c:v>32.003706588157904</c:v>
                </c:pt>
                <c:pt idx="7">
                  <c:v>29.934158956578955</c:v>
                </c:pt>
                <c:pt idx="8">
                  <c:v>27.828374482894759</c:v>
                </c:pt>
                <c:pt idx="9">
                  <c:v>25.686353167105274</c:v>
                </c:pt>
                <c:pt idx="10">
                  <c:v>23.508095009210539</c:v>
                </c:pt>
                <c:pt idx="11">
                  <c:v>21.29360000921054</c:v>
                </c:pt>
                <c:pt idx="12">
                  <c:v>19.042868167105272</c:v>
                </c:pt>
                <c:pt idx="13">
                  <c:v>16.755899482894748</c:v>
                </c:pt>
                <c:pt idx="14">
                  <c:v>14.432693956578964</c:v>
                </c:pt>
                <c:pt idx="15">
                  <c:v>12.073251588157904</c:v>
                </c:pt>
                <c:pt idx="16">
                  <c:v>9.6775723776315861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75-4F31-86A0-6D1A375ED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679775"/>
        <c:axId val="1493931503"/>
      </c:scatterChart>
      <c:valAx>
        <c:axId val="470413791"/>
        <c:scaling>
          <c:orientation val="minMax"/>
          <c:max val="5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Annual Ground</a:t>
                </a:r>
                <a:r>
                  <a:rPr lang="en-US" sz="1800" baseline="0"/>
                  <a:t> Temperature [</a:t>
                </a:r>
                <a:r>
                  <a:rPr lang="en-US" sz="1800" baseline="30000"/>
                  <a:t>o</a:t>
                </a:r>
                <a:r>
                  <a:rPr lang="en-US" sz="1800" baseline="0"/>
                  <a:t>C]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7535"/>
        <c:crossesAt val="-30"/>
        <c:crossBetween val="midCat"/>
        <c:majorUnit val="10"/>
      </c:valAx>
      <c:valAx>
        <c:axId val="470417535"/>
        <c:scaling>
          <c:orientation val="minMax"/>
          <c:max val="1700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13791"/>
        <c:crossesAt val="-30"/>
        <c:crossBetween val="midCat"/>
      </c:valAx>
      <c:valAx>
        <c:axId val="1493931503"/>
        <c:scaling>
          <c:orientation val="minMax"/>
          <c:max val="90"/>
          <c:min val="-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679775"/>
        <c:crosses val="max"/>
        <c:crossBetween val="midCat"/>
      </c:valAx>
      <c:valAx>
        <c:axId val="1553679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931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0</xdr:row>
      <xdr:rowOff>0</xdr:rowOff>
    </xdr:from>
    <xdr:to>
      <xdr:col>15</xdr:col>
      <xdr:colOff>0</xdr:colOff>
      <xdr:row>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21</xdr:row>
      <xdr:rowOff>9523</xdr:rowOff>
    </xdr:from>
    <xdr:to>
      <xdr:col>16</xdr:col>
      <xdr:colOff>0</xdr:colOff>
      <xdr:row>48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21</xdr:row>
      <xdr:rowOff>0</xdr:rowOff>
    </xdr:from>
    <xdr:to>
      <xdr:col>29</xdr:col>
      <xdr:colOff>419100</xdr:colOff>
      <xdr:row>48</xdr:row>
      <xdr:rowOff>171451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21</xdr:row>
      <xdr:rowOff>0</xdr:rowOff>
    </xdr:from>
    <xdr:to>
      <xdr:col>44</xdr:col>
      <xdr:colOff>0</xdr:colOff>
      <xdr:row>48</xdr:row>
      <xdr:rowOff>171451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50</xdr:row>
      <xdr:rowOff>0</xdr:rowOff>
    </xdr:from>
    <xdr:to>
      <xdr:col>44</xdr:col>
      <xdr:colOff>0</xdr:colOff>
      <xdr:row>77</xdr:row>
      <xdr:rowOff>171451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50</xdr:row>
      <xdr:rowOff>0</xdr:rowOff>
    </xdr:from>
    <xdr:to>
      <xdr:col>29</xdr:col>
      <xdr:colOff>419100</xdr:colOff>
      <xdr:row>77</xdr:row>
      <xdr:rowOff>171451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50</xdr:row>
      <xdr:rowOff>0</xdr:rowOff>
    </xdr:from>
    <xdr:to>
      <xdr:col>16</xdr:col>
      <xdr:colOff>0</xdr:colOff>
      <xdr:row>77</xdr:row>
      <xdr:rowOff>171451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topLeftCell="R40" workbookViewId="0">
      <selection activeCell="A52" sqref="A52"/>
    </sheetView>
  </sheetViews>
  <sheetFormatPr defaultRowHeight="15" x14ac:dyDescent="0.25"/>
  <cols>
    <col min="24" max="24" width="12" customWidth="1"/>
  </cols>
  <sheetData>
    <row r="1" spans="1:27" x14ac:dyDescent="0.25">
      <c r="A1">
        <v>285.14999999999998</v>
      </c>
      <c r="B1">
        <v>130</v>
      </c>
      <c r="C1">
        <v>1330</v>
      </c>
      <c r="Q1">
        <f>-30+(ROW()-1)*5</f>
        <v>-30</v>
      </c>
      <c r="R1">
        <f>(Q1*9)/5 + 32</f>
        <v>-22</v>
      </c>
      <c r="S1">
        <f>Q1+273.15</f>
        <v>243.14999999999998</v>
      </c>
      <c r="T1">
        <f>S1*S1*0.0153 + S1*0.3032</f>
        <v>978.28849424999976</v>
      </c>
      <c r="U1">
        <f>$X$4*($X$1-T1)</f>
        <v>48.511131881578955</v>
      </c>
      <c r="V1">
        <f>$X$4*($X$2-T1)</f>
        <v>11.669026618421064</v>
      </c>
      <c r="W1">
        <f>$X$4*($X$3-T1)</f>
        <v>85.353237144736852</v>
      </c>
      <c r="X1">
        <v>1900</v>
      </c>
      <c r="Y1">
        <f>$X$5*($X$1-T1)</f>
        <v>43.660018693421065</v>
      </c>
      <c r="Z1">
        <f>$X$5*($X$2-T1)</f>
        <v>10.502123956578959</v>
      </c>
      <c r="AA1">
        <f>$X$5*($X$3-T1)</f>
        <v>76.817913430263175</v>
      </c>
    </row>
    <row r="2" spans="1:27" x14ac:dyDescent="0.25">
      <c r="A2">
        <v>304.14999999999998</v>
      </c>
      <c r="B2">
        <v>147.30000000000001</v>
      </c>
      <c r="C2">
        <v>1507</v>
      </c>
      <c r="Q2">
        <f t="shared" ref="Q2:Q17" si="0">-30+(ROW()-1)*5</f>
        <v>-25</v>
      </c>
      <c r="R2">
        <f t="shared" ref="R2:R17" si="1">(Q2*9)/5 + 32</f>
        <v>-13</v>
      </c>
      <c r="S2">
        <f t="shared" ref="S2:S17" si="2">Q2+273.15</f>
        <v>248.14999999999998</v>
      </c>
      <c r="T2">
        <f t="shared" ref="T2:T17" si="3">S2*S2*0.0153 + S2*0.3032</f>
        <v>1017.3889442499997</v>
      </c>
      <c r="U2">
        <f>$X$4*($X$1-T2)</f>
        <v>46.453213460526328</v>
      </c>
      <c r="V2">
        <f>$X$4*($X$2-T2)</f>
        <v>9.6111081973684378</v>
      </c>
      <c r="W2">
        <f>$X$4*($X$3-T2)</f>
        <v>83.295318723684218</v>
      </c>
      <c r="X2">
        <v>1200</v>
      </c>
      <c r="Y2">
        <f>$X$5*($X$1-T2)</f>
        <v>41.807892114473702</v>
      </c>
      <c r="Z2">
        <f>$X$5*($X$2-T2)</f>
        <v>8.6499973776315944</v>
      </c>
      <c r="AA2">
        <f>$X$5*($X$3-T2)</f>
        <v>74.965786851315812</v>
      </c>
    </row>
    <row r="3" spans="1:27" x14ac:dyDescent="0.25">
      <c r="A3">
        <v>0</v>
      </c>
      <c r="B3">
        <v>0</v>
      </c>
      <c r="C3">
        <v>0</v>
      </c>
      <c r="Q3">
        <f t="shared" si="0"/>
        <v>-20</v>
      </c>
      <c r="R3">
        <f t="shared" si="1"/>
        <v>-4</v>
      </c>
      <c r="S3">
        <f t="shared" si="2"/>
        <v>253.14999999999998</v>
      </c>
      <c r="T3">
        <f t="shared" si="3"/>
        <v>1057.2543942499997</v>
      </c>
      <c r="U3">
        <f>$X$4*($X$1-T3)</f>
        <v>44.355031881578959</v>
      </c>
      <c r="V3">
        <f>$X$4*($X$2-T3)</f>
        <v>7.5129266184210692</v>
      </c>
      <c r="W3">
        <f>$X$4*($X$3-T3)</f>
        <v>81.197137144736857</v>
      </c>
      <c r="X3">
        <v>2600</v>
      </c>
      <c r="Y3">
        <f>$X$5*($X$1-T3)</f>
        <v>39.919528693421071</v>
      </c>
      <c r="Z3">
        <f>$X$5*($X$2-T3)</f>
        <v>6.7616339565789625</v>
      </c>
      <c r="AA3">
        <f>$X$5*($X$3-T3)</f>
        <v>73.077423430263181</v>
      </c>
    </row>
    <row r="4" spans="1:27" x14ac:dyDescent="0.25">
      <c r="Q4">
        <f t="shared" si="0"/>
        <v>-15</v>
      </c>
      <c r="R4">
        <f t="shared" si="1"/>
        <v>5</v>
      </c>
      <c r="S4">
        <f t="shared" si="2"/>
        <v>258.14999999999998</v>
      </c>
      <c r="T4">
        <f t="shared" si="3"/>
        <v>1097.8848442499998</v>
      </c>
      <c r="U4">
        <f>$X$4*($X$1-T4)</f>
        <v>42.216587144736849</v>
      </c>
      <c r="V4">
        <f>$X$4*($X$2-T4)</f>
        <v>5.3744818815789586</v>
      </c>
      <c r="W4">
        <f>$X$4*($X$3-T4)</f>
        <v>79.058692407894739</v>
      </c>
      <c r="X4">
        <f>30/570</f>
        <v>5.2631578947368418E-2</v>
      </c>
      <c r="Y4">
        <f>$X$5*($X$1-T4)</f>
        <v>37.994928430263172</v>
      </c>
      <c r="Z4">
        <f>$X$5*($X$2-T4)</f>
        <v>4.8370336934210627</v>
      </c>
      <c r="AA4">
        <f>$X$5*($X$3-T4)</f>
        <v>71.152823167105282</v>
      </c>
    </row>
    <row r="5" spans="1:27" x14ac:dyDescent="0.25">
      <c r="A5" t="s">
        <v>3</v>
      </c>
      <c r="C5" t="s">
        <v>0</v>
      </c>
      <c r="Q5">
        <f t="shared" si="0"/>
        <v>-10</v>
      </c>
      <c r="R5">
        <f t="shared" si="1"/>
        <v>14</v>
      </c>
      <c r="S5">
        <f t="shared" si="2"/>
        <v>263.14999999999998</v>
      </c>
      <c r="T5">
        <f t="shared" si="3"/>
        <v>1139.2802942499998</v>
      </c>
      <c r="U5">
        <f>$X$4*($X$1-T5)</f>
        <v>40.03787925000001</v>
      </c>
      <c r="V5">
        <f>$X$4*($X$2-T5)</f>
        <v>3.1957739868421173</v>
      </c>
      <c r="W5">
        <f>$X$4*($X$3-T5)</f>
        <v>76.879984513157908</v>
      </c>
      <c r="X5">
        <f>27/570</f>
        <v>4.736842105263158E-2</v>
      </c>
      <c r="Y5">
        <f>$X$5*($X$1-T5)</f>
        <v>36.034091325000013</v>
      </c>
      <c r="Z5">
        <f>$X$5*($X$2-T5)</f>
        <v>2.8761965881579057</v>
      </c>
      <c r="AA5">
        <f>$X$5*($X$3-T5)</f>
        <v>69.191986061842115</v>
      </c>
    </row>
    <row r="6" spans="1:27" x14ac:dyDescent="0.25">
      <c r="Q6">
        <f t="shared" si="0"/>
        <v>-5</v>
      </c>
      <c r="R6">
        <f t="shared" si="1"/>
        <v>23</v>
      </c>
      <c r="S6">
        <f t="shared" si="2"/>
        <v>268.14999999999998</v>
      </c>
      <c r="T6">
        <f t="shared" si="3"/>
        <v>1181.4407442499996</v>
      </c>
      <c r="U6">
        <f>$X$4*($X$1-T6)</f>
        <v>37.818908197368437</v>
      </c>
      <c r="V6">
        <f>$X$4*($X$2-T6)</f>
        <v>0.97680293421054598</v>
      </c>
      <c r="W6">
        <f>$X$4*($X$3-T6)</f>
        <v>74.661013460526334</v>
      </c>
      <c r="Y6">
        <f>$X$5*($X$1-T6)</f>
        <v>34.037017377631599</v>
      </c>
      <c r="Z6">
        <f>$X$5*($X$2-T6)</f>
        <v>0.87912264078949143</v>
      </c>
      <c r="AA6">
        <f>$X$5*($X$3-T6)</f>
        <v>67.194912114473709</v>
      </c>
    </row>
    <row r="7" spans="1:27" x14ac:dyDescent="0.25">
      <c r="Q7">
        <f t="shared" si="0"/>
        <v>0</v>
      </c>
      <c r="R7">
        <f t="shared" si="1"/>
        <v>32</v>
      </c>
      <c r="S7">
        <f t="shared" si="2"/>
        <v>273.14999999999998</v>
      </c>
      <c r="T7">
        <f t="shared" si="3"/>
        <v>1224.3661942499998</v>
      </c>
      <c r="U7">
        <f>$X$4*($X$1-T7)</f>
        <v>35.559673986842114</v>
      </c>
      <c r="V7">
        <f>$X$4*($X$2-T7)</f>
        <v>-1.2824312763157792</v>
      </c>
      <c r="W7">
        <f>$X$4*($X$3-T7)</f>
        <v>72.401779250000004</v>
      </c>
      <c r="Y7">
        <f>$X$5*($X$1-T7)</f>
        <v>32.003706588157904</v>
      </c>
      <c r="Z7">
        <f>$X$5*($X$2-T7)</f>
        <v>-1.1541881486842014</v>
      </c>
      <c r="AA7">
        <f>$X$5*($X$3-T7)</f>
        <v>65.161601325000007</v>
      </c>
    </row>
    <row r="8" spans="1:27" x14ac:dyDescent="0.25">
      <c r="Q8">
        <f t="shared" si="0"/>
        <v>5</v>
      </c>
      <c r="R8">
        <f t="shared" si="1"/>
        <v>41</v>
      </c>
      <c r="S8">
        <f t="shared" si="2"/>
        <v>278.14999999999998</v>
      </c>
      <c r="T8">
        <f t="shared" si="3"/>
        <v>1268.0566442499999</v>
      </c>
      <c r="U8">
        <f>$X$4*($X$1-T8)</f>
        <v>33.260176618421056</v>
      </c>
      <c r="V8">
        <f>$X$4*($X$2-T8)</f>
        <v>-3.5819286447368346</v>
      </c>
      <c r="W8">
        <f>$X$4*($X$3-T8)</f>
        <v>70.102281881578946</v>
      </c>
      <c r="Y8">
        <f>$X$5*($X$1-T8)</f>
        <v>29.934158956578955</v>
      </c>
      <c r="Z8">
        <f>$X$5*($X$2-T8)</f>
        <v>-3.2237357802631514</v>
      </c>
      <c r="AA8">
        <f>$X$5*($X$3-T8)</f>
        <v>63.092053693421065</v>
      </c>
    </row>
    <row r="9" spans="1:27" x14ac:dyDescent="0.25">
      <c r="Q9">
        <f t="shared" si="0"/>
        <v>10</v>
      </c>
      <c r="R9">
        <f t="shared" si="1"/>
        <v>50</v>
      </c>
      <c r="S9">
        <f t="shared" si="2"/>
        <v>283.14999999999998</v>
      </c>
      <c r="T9">
        <f t="shared" si="3"/>
        <v>1312.5120942499996</v>
      </c>
      <c r="U9">
        <f>$X$4*($X$1-T9)</f>
        <v>30.920416092105285</v>
      </c>
      <c r="V9">
        <f>$X$4*($X$2-T9)</f>
        <v>-5.9216891710526083</v>
      </c>
      <c r="W9">
        <f>$X$4*($X$3-T9)</f>
        <v>67.762521355263175</v>
      </c>
      <c r="Y9">
        <f>$X$5*($X$1-T9)</f>
        <v>27.828374482894759</v>
      </c>
      <c r="Z9">
        <f>$X$5*($X$2-T9)</f>
        <v>-5.3295202539473481</v>
      </c>
      <c r="AA9">
        <f>$X$5*($X$3-T9)</f>
        <v>60.986269219736862</v>
      </c>
    </row>
    <row r="10" spans="1:27" x14ac:dyDescent="0.25">
      <c r="Q10">
        <f t="shared" si="0"/>
        <v>15</v>
      </c>
      <c r="R10">
        <f t="shared" si="1"/>
        <v>59</v>
      </c>
      <c r="S10">
        <f t="shared" si="2"/>
        <v>288.14999999999998</v>
      </c>
      <c r="T10">
        <f t="shared" si="3"/>
        <v>1357.7325442499998</v>
      </c>
      <c r="U10">
        <f>$X$4*($X$1-T10)</f>
        <v>28.540392407894746</v>
      </c>
      <c r="V10">
        <f>$X$4*($X$2-T10)</f>
        <v>-8.3017128552631476</v>
      </c>
      <c r="W10">
        <f>$X$4*($X$3-T10)</f>
        <v>65.382497671052633</v>
      </c>
      <c r="Y10">
        <f>$X$5*($X$1-T10)</f>
        <v>25.686353167105274</v>
      </c>
      <c r="Z10">
        <f>$X$5*($X$2-T10)</f>
        <v>-7.4715415697368339</v>
      </c>
      <c r="AA10">
        <f>$X$5*($X$3-T10)</f>
        <v>58.844247903947377</v>
      </c>
    </row>
    <row r="11" spans="1:27" x14ac:dyDescent="0.25">
      <c r="Q11">
        <f t="shared" si="0"/>
        <v>20</v>
      </c>
      <c r="R11">
        <f t="shared" si="1"/>
        <v>68</v>
      </c>
      <c r="S11">
        <f t="shared" si="2"/>
        <v>293.14999999999998</v>
      </c>
      <c r="T11">
        <f t="shared" si="3"/>
        <v>1403.7179942499997</v>
      </c>
      <c r="U11">
        <f>$X$4*($X$1-T11)</f>
        <v>26.120105565789487</v>
      </c>
      <c r="V11">
        <f>$X$4*($X$2-T11)</f>
        <v>-10.721999697368405</v>
      </c>
      <c r="W11">
        <f>$X$4*($X$3-T11)</f>
        <v>62.962210828947377</v>
      </c>
      <c r="Y11">
        <f>$X$5*($X$1-T11)</f>
        <v>23.508095009210539</v>
      </c>
      <c r="Z11">
        <f>$X$5*($X$2-T11)</f>
        <v>-9.6497997276315655</v>
      </c>
      <c r="AA11">
        <f>$X$5*($X$3-T11)</f>
        <v>56.665989746052645</v>
      </c>
    </row>
    <row r="12" spans="1:27" x14ac:dyDescent="0.25">
      <c r="Q12">
        <f t="shared" si="0"/>
        <v>25</v>
      </c>
      <c r="R12">
        <f t="shared" si="1"/>
        <v>77</v>
      </c>
      <c r="S12">
        <f t="shared" si="2"/>
        <v>298.14999999999998</v>
      </c>
      <c r="T12">
        <f t="shared" si="3"/>
        <v>1450.4684442499997</v>
      </c>
      <c r="U12">
        <f>$X$4*($X$1-T12)</f>
        <v>23.659555565789486</v>
      </c>
      <c r="V12">
        <f>$X$4*($X$2-T12)</f>
        <v>-13.182549697368406</v>
      </c>
      <c r="W12">
        <f>$X$4*($X$3-T12)</f>
        <v>60.501660828947379</v>
      </c>
      <c r="Y12">
        <f>$X$5*($X$1-T12)</f>
        <v>21.29360000921054</v>
      </c>
      <c r="Z12">
        <f>$X$5*($X$2-T12)</f>
        <v>-11.864294727631567</v>
      </c>
      <c r="AA12">
        <f>$X$5*($X$3-T12)</f>
        <v>54.451494746052646</v>
      </c>
    </row>
    <row r="13" spans="1:27" x14ac:dyDescent="0.25">
      <c r="Q13">
        <f t="shared" si="0"/>
        <v>30</v>
      </c>
      <c r="R13">
        <f t="shared" si="1"/>
        <v>86</v>
      </c>
      <c r="S13">
        <f t="shared" si="2"/>
        <v>303.14999999999998</v>
      </c>
      <c r="T13">
        <f t="shared" si="3"/>
        <v>1497.9838942499998</v>
      </c>
      <c r="U13">
        <f>$X$4*($X$1-T13)</f>
        <v>21.158742407894746</v>
      </c>
      <c r="V13">
        <f>$X$4*($X$2-T13)</f>
        <v>-15.683362855263148</v>
      </c>
      <c r="W13">
        <f>$X$4*($X$3-T13)</f>
        <v>58.000847671052639</v>
      </c>
      <c r="Y13">
        <f>$X$5*($X$1-T13)</f>
        <v>19.042868167105272</v>
      </c>
      <c r="Z13">
        <f>$X$5*($X$2-T13)</f>
        <v>-14.115026569736834</v>
      </c>
      <c r="AA13">
        <f>$X$5*($X$3-T13)</f>
        <v>52.200762903947378</v>
      </c>
    </row>
    <row r="14" spans="1:27" x14ac:dyDescent="0.25">
      <c r="Q14">
        <f t="shared" si="0"/>
        <v>35</v>
      </c>
      <c r="R14">
        <f t="shared" si="1"/>
        <v>95</v>
      </c>
      <c r="S14">
        <f t="shared" si="2"/>
        <v>308.14999999999998</v>
      </c>
      <c r="T14">
        <f t="shared" si="3"/>
        <v>1546.2643442499998</v>
      </c>
      <c r="U14">
        <f>$X$4*($X$1-T14)</f>
        <v>18.617666092105274</v>
      </c>
      <c r="V14">
        <f>$X$4*($X$2-T14)</f>
        <v>-18.224439171052619</v>
      </c>
      <c r="W14">
        <f>$X$4*($X$3-T14)</f>
        <v>55.459771355263165</v>
      </c>
      <c r="Y14">
        <f>$X$5*($X$1-T14)</f>
        <v>16.755899482894748</v>
      </c>
      <c r="Z14">
        <f>$X$5*($X$2-T14)</f>
        <v>-16.401995253947359</v>
      </c>
      <c r="AA14">
        <f>$X$5*($X$3-T14)</f>
        <v>49.91379421973685</v>
      </c>
    </row>
    <row r="15" spans="1:27" x14ac:dyDescent="0.25">
      <c r="Q15">
        <f t="shared" si="0"/>
        <v>40</v>
      </c>
      <c r="R15">
        <f t="shared" si="1"/>
        <v>104</v>
      </c>
      <c r="S15">
        <f t="shared" si="2"/>
        <v>313.14999999999998</v>
      </c>
      <c r="T15">
        <f t="shared" si="3"/>
        <v>1595.3097942499996</v>
      </c>
      <c r="U15">
        <f>$X$4*($X$1-T15)</f>
        <v>16.036326618421072</v>
      </c>
      <c r="V15">
        <f>$X$4*($X$2-T15)</f>
        <v>-20.805778644736822</v>
      </c>
      <c r="W15">
        <f>$X$4*($X$3-T15)</f>
        <v>52.878431881578962</v>
      </c>
      <c r="Y15">
        <f>$X$5*($X$1-T15)</f>
        <v>14.432693956578964</v>
      </c>
      <c r="Z15">
        <f>$X$5*($X$2-T15)</f>
        <v>-18.72520078026314</v>
      </c>
      <c r="AA15">
        <f>$X$5*($X$3-T15)</f>
        <v>47.590588693421068</v>
      </c>
    </row>
    <row r="16" spans="1:27" x14ac:dyDescent="0.25">
      <c r="Q16">
        <f t="shared" si="0"/>
        <v>45</v>
      </c>
      <c r="R16">
        <f t="shared" si="1"/>
        <v>113</v>
      </c>
      <c r="S16">
        <f t="shared" si="2"/>
        <v>318.14999999999998</v>
      </c>
      <c r="T16">
        <f t="shared" si="3"/>
        <v>1645.1202442499998</v>
      </c>
      <c r="U16">
        <f>$X$4*($X$1-T16)</f>
        <v>13.414723986842114</v>
      </c>
      <c r="V16">
        <f>$X$4*($X$2-T16)</f>
        <v>-23.427381276315778</v>
      </c>
      <c r="W16">
        <f>$X$4*($X$3-T16)</f>
        <v>50.25682925000001</v>
      </c>
      <c r="Y16">
        <f>$X$5*($X$1-T16)</f>
        <v>12.073251588157904</v>
      </c>
      <c r="Z16">
        <f>$X$5*($X$2-T16)</f>
        <v>-21.084643148684201</v>
      </c>
      <c r="AA16">
        <f>$X$5*($X$3-T16)</f>
        <v>45.231146325000012</v>
      </c>
    </row>
    <row r="17" spans="1:27" x14ac:dyDescent="0.25">
      <c r="Q17">
        <f t="shared" si="0"/>
        <v>50</v>
      </c>
      <c r="R17">
        <f t="shared" si="1"/>
        <v>122</v>
      </c>
      <c r="S17">
        <f t="shared" si="2"/>
        <v>323.14999999999998</v>
      </c>
      <c r="T17">
        <f t="shared" si="3"/>
        <v>1695.6956942499999</v>
      </c>
      <c r="U17">
        <f>$X$4*($X$1-T17)</f>
        <v>10.752858197368427</v>
      </c>
      <c r="V17">
        <f>$X$4*($X$2-T17)</f>
        <v>-26.089247065789465</v>
      </c>
      <c r="W17">
        <f>$X$4*($X$3-T17)</f>
        <v>47.594963460526323</v>
      </c>
      <c r="Y17">
        <f>$X$5*($X$1-T17)</f>
        <v>9.6775723776315861</v>
      </c>
      <c r="Z17">
        <f>$X$5*($X$2-T17)</f>
        <v>-23.480322359210522</v>
      </c>
      <c r="AA17">
        <f>$X$5*($X$3-T17)</f>
        <v>42.835467114473694</v>
      </c>
    </row>
    <row r="18" spans="1:27" x14ac:dyDescent="0.25">
      <c r="Q18" t="s">
        <v>1</v>
      </c>
      <c r="U18" s="1">
        <v>0.3</v>
      </c>
      <c r="V18" s="1">
        <v>0.3</v>
      </c>
      <c r="W18" s="1">
        <v>0.3</v>
      </c>
      <c r="Y18" s="1">
        <v>0.27</v>
      </c>
      <c r="Z18" s="1">
        <v>0.27</v>
      </c>
      <c r="AA18" s="1">
        <v>0.27</v>
      </c>
    </row>
    <row r="19" spans="1:27" x14ac:dyDescent="0.25">
      <c r="Q19" t="s">
        <v>2</v>
      </c>
      <c r="U19">
        <v>1900</v>
      </c>
      <c r="V19">
        <v>1200</v>
      </c>
      <c r="W19">
        <v>2600</v>
      </c>
      <c r="Y19">
        <v>1900</v>
      </c>
      <c r="Z19">
        <v>1200</v>
      </c>
      <c r="AA19">
        <v>2600</v>
      </c>
    </row>
    <row r="22" spans="1:27" x14ac:dyDescent="0.25">
      <c r="A22" t="s">
        <v>4</v>
      </c>
    </row>
    <row r="51" spans="1:1" x14ac:dyDescent="0.25">
      <c r="A51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2020-02-20T01:37:47Z</dcterms:modified>
</cp:coreProperties>
</file>